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36" windowHeight="12972" activeTab="0"/>
  </bookViews>
  <sheets>
    <sheet name="Лист1" sheetId="1" r:id="rId1"/>
  </sheets>
  <definedNames>
    <definedName name="__bookmark_4">#REF!</definedName>
    <definedName name="_xlnm.Print_Titles" localSheetId="0">'Лист1'!$3:$3</definedName>
    <definedName name="_xlnm.Print_Area" localSheetId="0">'Лист1'!$A$1:$H$82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<sst xmlns="http://schemas.openxmlformats.org/spreadsheetml/2006/main" count="97" uniqueCount="88">
  <si>
    <t>Наименование показателя</t>
  </si>
  <si>
    <t>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</si>
  <si>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</si>
  <si>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</si>
  <si>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</si>
  <si>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</si>
  <si>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</si>
  <si>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</si>
  <si>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</si>
  <si>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</si>
  <si>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</si>
  <si>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</si>
  <si>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</si>
  <si>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</si>
  <si>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</si>
  <si>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</si>
  <si>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</si>
  <si>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</si>
  <si>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</si>
  <si>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</si>
  <si>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</si>
  <si>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</si>
  <si>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</si>
  <si>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</si>
  <si>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</si>
  <si>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</si>
  <si>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</si>
  <si>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</si>
  <si>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</si>
  <si>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</si>
  <si>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</si>
  <si>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</si>
  <si>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</si>
  <si>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</si>
  <si>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</si>
  <si>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</si>
  <si>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</si>
  <si>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</si>
  <si>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</si>
  <si>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</si>
  <si>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</si>
  <si>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</si>
  <si>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</si>
  <si>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</si>
  <si>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</si>
  <si>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</si>
  <si>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</si>
  <si>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Санитарно-эпидемиологическое благополучие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</si>
  <si>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</si>
  <si>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</si>
  <si>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</si>
  <si>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</si>
  <si>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</si>
  <si>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</si>
  <si>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</si>
  <si>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</si>
  <si>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</si>
  <si>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</si>
  <si>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</si>
  <si>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</si>
  <si>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</si>
  <si>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</si>
  <si>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</si>
  <si>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</si>
  <si>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</si>
  <si>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</si>
  <si>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Результат кассового исполнения бюджета (дефицит/профицит)</t>
  </si>
  <si>
    <t>Прикладные научные исследования в области охраны окружающей среды</t>
  </si>
  <si>
    <t>МЕЖБЮДЖЕТНЫЕ ТРАНСФЕРТЫ ОБЩЕГО ХАРАКТЕРА БЮДЖЕТАМ БЮДЖЕТНОЙ СИСТЕМЫ РОССИЙСКОЙ ФЕДЕРАЦИИ</t>
  </si>
  <si>
    <t>тыс. руб.</t>
  </si>
  <si>
    <t>Периодическая печать и издательство</t>
  </si>
  <si>
    <t>Расходы бюджета - ВСЕГО 
В том числе:</t>
  </si>
  <si>
    <t>Функционирование высшего должностного лица субъекта РФ и муниципального образования</t>
  </si>
  <si>
    <t xml:space="preserve">Молодежная политика </t>
  </si>
  <si>
    <t>Дополнительное образование детей</t>
  </si>
  <si>
    <t>Условно утверждаемые расходы</t>
  </si>
  <si>
    <t>х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</si>
  <si>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</si>
  <si>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</si>
  <si>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2025 год</t>
  </si>
  <si>
    <t>Сведения о расходах  бюджета района по разделам и подразделам классификации расходов на 2024 год и плановый период 2025-2026гг в сравнении с ожидаемым исполнением 2023 года и отчетом за 2022 год</t>
  </si>
  <si>
    <t>Бюджетные назначения на 2024 год (проект)</t>
  </si>
  <si>
    <t>2026 год</t>
  </si>
  <si>
    <t>Исполнение за 2022 год</t>
  </si>
  <si>
    <t>Ожидаемое исполнение  за 2023 год</t>
  </si>
  <si>
    <t xml:space="preserve">Отношение 2024г к 2022г </t>
  </si>
  <si>
    <t>Отношение 2024г к 2023г</t>
  </si>
  <si>
    <t>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</si>
</sst>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&quot;###,##0.00"/>
    <numFmt numFmtId="173" formatCode="0.0%"/>
    <numFmt numFmtId="174" formatCode="0.0"/>
    <numFmt numFmtId="175" formatCode="&quot;&quot;###,##0.000"/>
    <numFmt numFmtId="176" formatCode="&quot;&quot;###,##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i/>
      <sz val="10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2" fontId="3" fillId="0" borderId="11" xfId="0" applyNumberFormat="1" applyFont="1" applyBorder="1" applyAlignment="1">
      <alignment horizontal="center" vertical="center" wrapText="1"/>
    </xf>
    <xf numFmtId="173" fontId="4" fillId="0" borderId="11" xfId="55" applyNumberFormat="1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left" vertical="top" wrapText="1"/>
    </xf>
    <xf numFmtId="172" fontId="6" fillId="0" borderId="11" xfId="0" applyNumberFormat="1" applyFont="1" applyBorder="1" applyAlignment="1">
      <alignment horizontal="center" vertical="center" wrapText="1"/>
    </xf>
    <xf numFmtId="173" fontId="7" fillId="0" borderId="11" xfId="55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top" wrapText="1"/>
    </xf>
    <xf numFmtId="173" fontId="4" fillId="0" borderId="16" xfId="55" applyNumberFormat="1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172" fontId="6" fillId="0" borderId="15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72" fontId="4" fillId="0" borderId="16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3" fillId="0" borderId="20" xfId="0" applyFont="1" applyBorder="1" applyAlignment="1">
      <alignment horizontal="left" vertical="top" wrapText="1"/>
    </xf>
    <xf numFmtId="172" fontId="6" fillId="0" borderId="21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center" vertical="center" wrapText="1"/>
    </xf>
    <xf numFmtId="172" fontId="3" fillId="0" borderId="0" xfId="0" applyNumberFormat="1" applyFont="1" applyBorder="1" applyAlignment="1">
      <alignment horizontal="center" vertical="center" wrapText="1"/>
    </xf>
    <xf numFmtId="172" fontId="3" fillId="0" borderId="22" xfId="0" applyNumberFormat="1" applyFont="1" applyBorder="1" applyAlignment="1">
      <alignment horizontal="center" vertical="center" wrapText="1"/>
    </xf>
    <xf numFmtId="172" fontId="3" fillId="0" borderId="21" xfId="0" applyNumberFormat="1" applyFont="1" applyBorder="1" applyAlignment="1">
      <alignment horizontal="center" vertical="center" wrapText="1"/>
    </xf>
    <xf numFmtId="172" fontId="3" fillId="0" borderId="23" xfId="0" applyNumberFormat="1" applyFont="1" applyFill="1" applyBorder="1" applyAlignment="1">
      <alignment horizontal="center" vertical="center" wrapText="1"/>
    </xf>
    <xf numFmtId="174" fontId="4" fillId="0" borderId="24" xfId="55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173" fontId="7" fillId="0" borderId="16" xfId="55" applyNumberFormat="1" applyFont="1" applyBorder="1" applyAlignment="1">
      <alignment horizontal="center" vertical="center" wrapText="1"/>
    </xf>
    <xf numFmtId="173" fontId="4" fillId="0" borderId="25" xfId="55" applyNumberFormat="1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49" fontId="4" fillId="0" borderId="17" xfId="55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49" fontId="7" fillId="0" borderId="17" xfId="55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176" fontId="6" fillId="0" borderId="1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 wrapText="1"/>
    </xf>
    <xf numFmtId="174" fontId="6" fillId="0" borderId="11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="120" zoomScaleNormal="12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82" sqref="C82"/>
    </sheetView>
  </sheetViews>
  <sheetFormatPr defaultColWidth="9.140625" defaultRowHeight="12.75"/>
  <cols>
    <col min="1" max="1" width="42.7109375" style="0" customWidth="1"/>
    <col min="2" max="2" width="11.28125" style="0" customWidth="1"/>
    <col min="3" max="3" width="10.28125" style="15" customWidth="1"/>
    <col min="4" max="4" width="11.00390625" style="15" customWidth="1"/>
    <col min="5" max="5" width="12.28125" style="16" customWidth="1"/>
    <col min="6" max="6" width="10.28125" style="15" customWidth="1"/>
    <col min="7" max="7" width="10.28125" style="16" customWidth="1"/>
    <col min="8" max="8" width="10.28125" style="0" customWidth="1"/>
  </cols>
  <sheetData>
    <row r="1" spans="1:8" ht="28.5" customHeight="1">
      <c r="A1" s="50" t="s">
        <v>80</v>
      </c>
      <c r="B1" s="50"/>
      <c r="C1" s="50"/>
      <c r="D1" s="50"/>
      <c r="E1" s="50"/>
      <c r="F1" s="50"/>
      <c r="G1" s="50"/>
      <c r="H1" s="50"/>
    </row>
    <row r="2" spans="1:8" ht="15" customHeight="1">
      <c r="A2" s="1"/>
      <c r="B2" s="21"/>
      <c r="C2" s="2"/>
      <c r="D2" s="2"/>
      <c r="E2" s="7"/>
      <c r="F2" s="2"/>
      <c r="G2" s="7"/>
      <c r="H2" s="7" t="s">
        <v>69</v>
      </c>
    </row>
    <row r="3" spans="1:8" ht="42.75" customHeight="1">
      <c r="A3" s="3" t="s">
        <v>0</v>
      </c>
      <c r="B3" s="22" t="s">
        <v>83</v>
      </c>
      <c r="C3" s="3" t="s">
        <v>84</v>
      </c>
      <c r="D3" s="3" t="s">
        <v>81</v>
      </c>
      <c r="E3" s="8" t="s">
        <v>85</v>
      </c>
      <c r="F3" s="8" t="s">
        <v>86</v>
      </c>
      <c r="G3" s="8" t="s">
        <v>79</v>
      </c>
      <c r="H3" s="26" t="s">
        <v>82</v>
      </c>
    </row>
    <row r="4" spans="1:8" ht="13.5" thickBot="1">
      <c r="A4" s="35" t="s">
        <v>1</v>
      </c>
      <c r="B4" s="28">
        <v>2</v>
      </c>
      <c r="C4" s="4">
        <v>3</v>
      </c>
      <c r="D4" s="4">
        <v>4</v>
      </c>
      <c r="E4" s="9">
        <v>5</v>
      </c>
      <c r="F4" s="4">
        <v>6</v>
      </c>
      <c r="G4" s="9">
        <v>7</v>
      </c>
      <c r="H4" s="9">
        <v>8</v>
      </c>
    </row>
    <row r="5" spans="1:8" s="20" customFormat="1" ht="24" customHeight="1">
      <c r="A5" s="34" t="s">
        <v>71</v>
      </c>
      <c r="B5" s="27">
        <f>B6+B20+B24+B35+B40+B44+B51+B54+B63+B69+B74+B76+B78+B18</f>
        <v>1649745</v>
      </c>
      <c r="C5" s="27">
        <f>C6+C20+C24+C35+C40+C44+C51+C54+C63+C69+C74+C76+C78+C18</f>
        <v>2111073.2</v>
      </c>
      <c r="D5" s="49">
        <f>D6+D20+D24+D35+D40+D44+D51+D54+D63+D69+D74+D76+D78+D18</f>
        <v>1656828.81</v>
      </c>
      <c r="E5" s="19">
        <f>D5/B5</f>
        <v>1.00429388178173</v>
      </c>
      <c r="F5" s="19">
        <f>D5/C5</f>
        <v>0.7848277406960592</v>
      </c>
      <c r="G5" s="18">
        <f>G6+G20+G24+G35+G40+G44+G51+G54+G63+G69+G74+G76+G78+G82+G18</f>
        <v>1309777.3</v>
      </c>
      <c r="H5" s="18">
        <f>H6+H20+H24+H35+H40+H44+H51+H54+H63+H69+H74+H76+H78+H82+H18</f>
        <v>1348891.9</v>
      </c>
    </row>
    <row r="6" spans="1:8" s="20" customFormat="1" ht="12.75">
      <c r="A6" s="17" t="s">
        <v>2</v>
      </c>
      <c r="B6" s="18">
        <f>SUM(B7:B15)</f>
        <v>174987.2</v>
      </c>
      <c r="C6" s="18">
        <f>SUM(C7:C15)</f>
        <v>168455.1</v>
      </c>
      <c r="D6" s="18">
        <f>SUM(D7:D15)</f>
        <v>174642.40000000002</v>
      </c>
      <c r="E6" s="19">
        <f aca="true" t="shared" si="0" ref="E6:E72">D6/B6</f>
        <v>0.9980295701628462</v>
      </c>
      <c r="F6" s="19">
        <f aca="true" t="shared" si="1" ref="F6:F72">D6/C6</f>
        <v>1.0367296686179286</v>
      </c>
      <c r="G6" s="18">
        <f>SUM(G7:G15)</f>
        <v>163296.7</v>
      </c>
      <c r="H6" s="18">
        <f>SUM(H7:H15)</f>
        <v>162169.6</v>
      </c>
    </row>
    <row r="7" spans="1:8" ht="21.75" customHeight="1">
      <c r="A7" s="5" t="s">
        <v>72</v>
      </c>
      <c r="B7" s="10">
        <v>11085.7</v>
      </c>
      <c r="C7" s="10">
        <v>3141.2</v>
      </c>
      <c r="D7" s="10">
        <v>3141.2</v>
      </c>
      <c r="E7" s="11">
        <f>D7/B7</f>
        <v>0.2833560352526227</v>
      </c>
      <c r="F7" s="11">
        <f>D7/C7</f>
        <v>1</v>
      </c>
      <c r="G7" s="10">
        <v>3041.2</v>
      </c>
      <c r="H7" s="10">
        <v>3041.2</v>
      </c>
    </row>
    <row r="8" spans="1:8" ht="33" customHeight="1">
      <c r="A8" s="5" t="s">
        <v>3</v>
      </c>
      <c r="B8" s="10">
        <v>2495.4</v>
      </c>
      <c r="C8" s="10">
        <v>0</v>
      </c>
      <c r="D8" s="10">
        <v>0</v>
      </c>
      <c r="E8" s="11">
        <f t="shared" si="0"/>
        <v>0</v>
      </c>
      <c r="F8" s="11" t="e">
        <f t="shared" si="1"/>
        <v>#DIV/0!</v>
      </c>
      <c r="G8" s="10">
        <v>0</v>
      </c>
      <c r="H8" s="10">
        <v>0</v>
      </c>
    </row>
    <row r="9" spans="1:8" ht="32.25" customHeight="1">
      <c r="A9" s="5" t="s">
        <v>4</v>
      </c>
      <c r="B9" s="10">
        <v>104874.7</v>
      </c>
      <c r="C9" s="10">
        <v>111503.2</v>
      </c>
      <c r="D9" s="10">
        <v>109787.6</v>
      </c>
      <c r="E9" s="11">
        <f t="shared" si="0"/>
        <v>1.0468454260179052</v>
      </c>
      <c r="F9" s="11">
        <f t="shared" si="1"/>
        <v>0.9846138944891268</v>
      </c>
      <c r="G9" s="10">
        <v>108275.8</v>
      </c>
      <c r="H9" s="10">
        <v>107140</v>
      </c>
    </row>
    <row r="10" spans="1:8" ht="12.75">
      <c r="A10" s="5" t="s">
        <v>5</v>
      </c>
      <c r="B10" s="10">
        <v>42.9</v>
      </c>
      <c r="C10" s="10">
        <v>1.3</v>
      </c>
      <c r="D10" s="10">
        <v>4.7</v>
      </c>
      <c r="E10" s="11">
        <f t="shared" si="0"/>
        <v>0.10955710955710957</v>
      </c>
      <c r="F10" s="11">
        <f t="shared" si="1"/>
        <v>3.6153846153846154</v>
      </c>
      <c r="G10" s="10">
        <v>5</v>
      </c>
      <c r="H10" s="10">
        <v>31.7</v>
      </c>
    </row>
    <row r="11" spans="1:8" ht="32.25" customHeight="1">
      <c r="A11" s="5" t="s">
        <v>6</v>
      </c>
      <c r="B11" s="10">
        <v>13862.4</v>
      </c>
      <c r="C11" s="10">
        <v>14446</v>
      </c>
      <c r="D11" s="10">
        <v>14509.6</v>
      </c>
      <c r="E11" s="11">
        <f t="shared" si="0"/>
        <v>1.0466874422899355</v>
      </c>
      <c r="F11" s="11">
        <f t="shared" si="1"/>
        <v>1.004402602796622</v>
      </c>
      <c r="G11" s="10">
        <v>14500.8</v>
      </c>
      <c r="H11" s="10">
        <v>14482.8</v>
      </c>
    </row>
    <row r="12" spans="1:8" ht="12.75" hidden="1">
      <c r="A12" s="5" t="s">
        <v>7</v>
      </c>
      <c r="B12" s="10"/>
      <c r="C12" s="10"/>
      <c r="D12" s="10"/>
      <c r="E12" s="11" t="e">
        <f t="shared" si="0"/>
        <v>#DIV/0!</v>
      </c>
      <c r="F12" s="11" t="e">
        <f t="shared" si="1"/>
        <v>#DIV/0!</v>
      </c>
      <c r="G12" s="10"/>
      <c r="H12" s="25"/>
    </row>
    <row r="13" spans="1:8" ht="12.75">
      <c r="A13" s="5" t="s">
        <v>7</v>
      </c>
      <c r="B13" s="10">
        <v>4062.4</v>
      </c>
      <c r="C13" s="10">
        <v>0</v>
      </c>
      <c r="D13" s="10">
        <v>0</v>
      </c>
      <c r="E13" s="11">
        <v>0</v>
      </c>
      <c r="F13" s="11" t="e">
        <f t="shared" si="1"/>
        <v>#DIV/0!</v>
      </c>
      <c r="G13" s="10">
        <v>0</v>
      </c>
      <c r="H13" s="48">
        <v>0</v>
      </c>
    </row>
    <row r="14" spans="1:9" ht="12.75">
      <c r="A14" s="5" t="s">
        <v>8</v>
      </c>
      <c r="B14" s="10">
        <v>0</v>
      </c>
      <c r="C14" s="10">
        <v>1000</v>
      </c>
      <c r="D14" s="10">
        <v>1000</v>
      </c>
      <c r="E14" s="11">
        <v>0</v>
      </c>
      <c r="F14" s="11">
        <f t="shared" si="1"/>
        <v>1</v>
      </c>
      <c r="G14" s="10">
        <v>1000</v>
      </c>
      <c r="H14" s="37">
        <v>1000</v>
      </c>
      <c r="I14" s="36"/>
    </row>
    <row r="15" spans="1:8" ht="12.75">
      <c r="A15" s="5" t="s">
        <v>9</v>
      </c>
      <c r="B15" s="10">
        <v>38563.7</v>
      </c>
      <c r="C15" s="51">
        <v>38363.4</v>
      </c>
      <c r="D15" s="10">
        <v>46199.3</v>
      </c>
      <c r="E15" s="11">
        <f t="shared" si="0"/>
        <v>1.1979996732678662</v>
      </c>
      <c r="F15" s="11">
        <f t="shared" si="1"/>
        <v>1.2042545759760606</v>
      </c>
      <c r="G15" s="10">
        <v>36473.9</v>
      </c>
      <c r="H15" s="10">
        <v>36473.9</v>
      </c>
    </row>
    <row r="16" spans="1:8" ht="12.75" hidden="1">
      <c r="A16" s="5" t="s">
        <v>10</v>
      </c>
      <c r="B16" s="5"/>
      <c r="C16" s="51"/>
      <c r="D16" s="10"/>
      <c r="E16" s="19" t="e">
        <f t="shared" si="0"/>
        <v>#DIV/0!</v>
      </c>
      <c r="F16" s="19" t="e">
        <f t="shared" si="1"/>
        <v>#DIV/0!</v>
      </c>
      <c r="G16" s="24"/>
      <c r="H16" s="25"/>
    </row>
    <row r="17" spans="1:8" ht="12.75" hidden="1">
      <c r="A17" s="5" t="s">
        <v>11</v>
      </c>
      <c r="B17" s="5"/>
      <c r="C17" s="51"/>
      <c r="D17" s="10"/>
      <c r="E17" s="19" t="e">
        <f t="shared" si="0"/>
        <v>#DIV/0!</v>
      </c>
      <c r="F17" s="19" t="e">
        <f t="shared" si="1"/>
        <v>#DIV/0!</v>
      </c>
      <c r="G17" s="43"/>
      <c r="H17" s="44"/>
    </row>
    <row r="18" spans="1:8" ht="12.75">
      <c r="A18" s="17" t="s">
        <v>10</v>
      </c>
      <c r="B18" s="46">
        <f>B19</f>
        <v>1361.2</v>
      </c>
      <c r="C18" s="52">
        <f>C19</f>
        <v>1330</v>
      </c>
      <c r="D18" s="18">
        <v>0</v>
      </c>
      <c r="E18" s="19">
        <v>0</v>
      </c>
      <c r="F18" s="42">
        <v>0</v>
      </c>
      <c r="G18" s="47" t="s">
        <v>87</v>
      </c>
      <c r="H18" s="47" t="s">
        <v>87</v>
      </c>
    </row>
    <row r="19" spans="1:8" ht="12.75">
      <c r="A19" s="5" t="s">
        <v>11</v>
      </c>
      <c r="B19" s="41">
        <v>1361.2</v>
      </c>
      <c r="C19" s="10">
        <v>1330</v>
      </c>
      <c r="D19" s="10">
        <v>0</v>
      </c>
      <c r="E19" s="19">
        <v>0</v>
      </c>
      <c r="F19" s="42">
        <v>0</v>
      </c>
      <c r="G19" s="45" t="s">
        <v>87</v>
      </c>
      <c r="H19" s="45" t="s">
        <v>87</v>
      </c>
    </row>
    <row r="20" spans="1:8" s="20" customFormat="1" ht="21.75" customHeight="1">
      <c r="A20" s="17" t="s">
        <v>12</v>
      </c>
      <c r="B20" s="18">
        <f>SUM(B21:B23)</f>
        <v>12165.7</v>
      </c>
      <c r="C20" s="18">
        <f>SUM(C21:C23)</f>
        <v>12910.3</v>
      </c>
      <c r="D20" s="18">
        <f>SUM(D21:D23)</f>
        <v>13742.9</v>
      </c>
      <c r="E20" s="19">
        <f t="shared" si="0"/>
        <v>1.1296431771291418</v>
      </c>
      <c r="F20" s="19">
        <f t="shared" si="1"/>
        <v>1.0644911427309978</v>
      </c>
      <c r="G20" s="27">
        <f>SUM(G21:G23)</f>
        <v>12865.2</v>
      </c>
      <c r="H20" s="27">
        <f>SUM(H21:H23)</f>
        <v>12865.2</v>
      </c>
    </row>
    <row r="21" spans="1:8" ht="13.5" customHeight="1">
      <c r="A21" s="5" t="s">
        <v>78</v>
      </c>
      <c r="B21" s="10">
        <v>243.3</v>
      </c>
      <c r="C21" s="10">
        <v>0</v>
      </c>
      <c r="D21" s="10">
        <v>0</v>
      </c>
      <c r="E21" s="11">
        <f t="shared" si="0"/>
        <v>0</v>
      </c>
      <c r="F21" s="11" t="e">
        <f t="shared" si="1"/>
        <v>#DIV/0!</v>
      </c>
      <c r="G21" s="10">
        <v>0</v>
      </c>
      <c r="H21" s="10">
        <v>0</v>
      </c>
    </row>
    <row r="22" spans="1:8" ht="30">
      <c r="A22" s="5" t="s">
        <v>77</v>
      </c>
      <c r="B22" s="10">
        <v>9587.6</v>
      </c>
      <c r="C22" s="10">
        <v>12089.3</v>
      </c>
      <c r="D22" s="10">
        <v>12487.9</v>
      </c>
      <c r="E22" s="11">
        <f t="shared" si="0"/>
        <v>1.302505319370854</v>
      </c>
      <c r="F22" s="11">
        <f t="shared" si="1"/>
        <v>1.0329713052037752</v>
      </c>
      <c r="G22" s="10">
        <v>12325.7</v>
      </c>
      <c r="H22" s="10">
        <v>12325.7</v>
      </c>
    </row>
    <row r="23" spans="1:8" ht="22.5" customHeight="1">
      <c r="A23" s="5" t="s">
        <v>13</v>
      </c>
      <c r="B23" s="10">
        <v>2334.8</v>
      </c>
      <c r="C23" s="10">
        <v>821</v>
      </c>
      <c r="D23" s="10">
        <v>1255</v>
      </c>
      <c r="E23" s="11">
        <f t="shared" si="0"/>
        <v>0.5375192735994517</v>
      </c>
      <c r="F23" s="11">
        <v>0</v>
      </c>
      <c r="G23" s="10">
        <v>539.5</v>
      </c>
      <c r="H23" s="10">
        <v>539.5</v>
      </c>
    </row>
    <row r="24" spans="1:8" s="20" customFormat="1" ht="12.75">
      <c r="A24" s="17" t="s">
        <v>14</v>
      </c>
      <c r="B24" s="18">
        <f>SUM(B25:B34)</f>
        <v>264155.9</v>
      </c>
      <c r="C24" s="18">
        <f>SUM(C31:C34)</f>
        <v>184751.5</v>
      </c>
      <c r="D24" s="18">
        <f>SUM(D32:D34)</f>
        <v>117673.9</v>
      </c>
      <c r="E24" s="19">
        <f t="shared" si="0"/>
        <v>0.445471405332987</v>
      </c>
      <c r="F24" s="19">
        <f t="shared" si="1"/>
        <v>0.6369306879781761</v>
      </c>
      <c r="G24" s="18">
        <f>SUM(G32:G34)</f>
        <v>116513.9</v>
      </c>
      <c r="H24" s="18">
        <f>SUM(H32:H34)</f>
        <v>117814.9</v>
      </c>
    </row>
    <row r="25" spans="1:8" ht="12.75" hidden="1">
      <c r="A25" s="5" t="s">
        <v>15</v>
      </c>
      <c r="B25" s="10"/>
      <c r="C25" s="10"/>
      <c r="D25" s="10"/>
      <c r="E25" s="19" t="e">
        <f t="shared" si="0"/>
        <v>#DIV/0!</v>
      </c>
      <c r="F25" s="19"/>
      <c r="G25" s="10"/>
      <c r="H25" s="25"/>
    </row>
    <row r="26" spans="1:8" ht="12.75" hidden="1">
      <c r="A26" s="5" t="s">
        <v>16</v>
      </c>
      <c r="B26" s="10"/>
      <c r="C26" s="10"/>
      <c r="D26" s="10"/>
      <c r="E26" s="19" t="e">
        <f t="shared" si="0"/>
        <v>#DIV/0!</v>
      </c>
      <c r="F26" s="19" t="e">
        <f t="shared" si="1"/>
        <v>#DIV/0!</v>
      </c>
      <c r="G26" s="10"/>
      <c r="H26" s="25"/>
    </row>
    <row r="27" spans="1:8" ht="12.75" hidden="1">
      <c r="A27" s="5" t="s">
        <v>17</v>
      </c>
      <c r="B27" s="10"/>
      <c r="C27" s="10"/>
      <c r="D27" s="10"/>
      <c r="E27" s="19" t="e">
        <f t="shared" si="0"/>
        <v>#DIV/0!</v>
      </c>
      <c r="F27" s="19" t="e">
        <f t="shared" si="1"/>
        <v>#DIV/0!</v>
      </c>
      <c r="G27" s="10"/>
      <c r="H27" s="25"/>
    </row>
    <row r="28" spans="1:8" ht="12.75" hidden="1">
      <c r="A28" s="5" t="s">
        <v>18</v>
      </c>
      <c r="B28" s="10"/>
      <c r="C28" s="10"/>
      <c r="D28" s="10"/>
      <c r="E28" s="19" t="e">
        <f t="shared" si="0"/>
        <v>#DIV/0!</v>
      </c>
      <c r="F28" s="19" t="e">
        <f t="shared" si="1"/>
        <v>#DIV/0!</v>
      </c>
      <c r="G28" s="10"/>
      <c r="H28" s="25"/>
    </row>
    <row r="29" spans="1:8" ht="12.75" hidden="1">
      <c r="A29" s="5" t="s">
        <v>19</v>
      </c>
      <c r="B29" s="10"/>
      <c r="C29" s="10"/>
      <c r="D29" s="10"/>
      <c r="E29" s="19" t="e">
        <f t="shared" si="0"/>
        <v>#DIV/0!</v>
      </c>
      <c r="F29" s="19" t="e">
        <f t="shared" si="1"/>
        <v>#DIV/0!</v>
      </c>
      <c r="G29" s="10"/>
      <c r="H29" s="25"/>
    </row>
    <row r="30" spans="1:8" ht="12.75" hidden="1">
      <c r="A30" s="5" t="s">
        <v>20</v>
      </c>
      <c r="B30" s="10"/>
      <c r="C30" s="10"/>
      <c r="D30" s="10"/>
      <c r="E30" s="19" t="e">
        <f t="shared" si="0"/>
        <v>#DIV/0!</v>
      </c>
      <c r="F30" s="19" t="e">
        <f t="shared" si="1"/>
        <v>#DIV/0!</v>
      </c>
      <c r="G30" s="10"/>
      <c r="H30" s="25"/>
    </row>
    <row r="31" spans="1:8" ht="12.75">
      <c r="A31" s="5" t="s">
        <v>15</v>
      </c>
      <c r="B31" s="10">
        <v>0</v>
      </c>
      <c r="C31" s="10">
        <v>0</v>
      </c>
      <c r="D31" s="10">
        <v>0</v>
      </c>
      <c r="E31" s="19">
        <v>0</v>
      </c>
      <c r="F31" s="19">
        <v>0</v>
      </c>
      <c r="G31" s="10">
        <v>0</v>
      </c>
      <c r="H31" s="39">
        <v>0</v>
      </c>
    </row>
    <row r="32" spans="1:8" ht="12.75">
      <c r="A32" s="5" t="s">
        <v>21</v>
      </c>
      <c r="B32" s="10">
        <v>29649.9</v>
      </c>
      <c r="C32" s="10">
        <v>28468.1</v>
      </c>
      <c r="D32" s="10">
        <v>20924.6</v>
      </c>
      <c r="E32" s="11">
        <f t="shared" si="0"/>
        <v>0.7057224476305147</v>
      </c>
      <c r="F32" s="11">
        <f t="shared" si="1"/>
        <v>0.7350191969256817</v>
      </c>
      <c r="G32" s="10">
        <v>20914.6</v>
      </c>
      <c r="H32" s="10">
        <v>20914.6</v>
      </c>
    </row>
    <row r="33" spans="1:8" ht="12.75">
      <c r="A33" s="5" t="s">
        <v>22</v>
      </c>
      <c r="B33" s="10">
        <v>189796.5</v>
      </c>
      <c r="C33" s="10">
        <v>103774.5</v>
      </c>
      <c r="D33" s="10">
        <v>42334.1</v>
      </c>
      <c r="E33" s="11">
        <f t="shared" si="0"/>
        <v>0.22304995086843013</v>
      </c>
      <c r="F33" s="11">
        <f t="shared" si="1"/>
        <v>0.40794318450100936</v>
      </c>
      <c r="G33" s="10">
        <v>43241.1</v>
      </c>
      <c r="H33" s="10">
        <v>44882.1</v>
      </c>
    </row>
    <row r="34" spans="1:8" ht="12.75">
      <c r="A34" s="5" t="s">
        <v>23</v>
      </c>
      <c r="B34" s="10">
        <v>44709.5</v>
      </c>
      <c r="C34" s="10">
        <v>52508.9</v>
      </c>
      <c r="D34" s="10">
        <v>54415.2</v>
      </c>
      <c r="E34" s="11">
        <f t="shared" si="0"/>
        <v>1.217083617575683</v>
      </c>
      <c r="F34" s="11">
        <f t="shared" si="1"/>
        <v>1.036304321743552</v>
      </c>
      <c r="G34" s="10">
        <v>52358.2</v>
      </c>
      <c r="H34" s="10">
        <v>52018.2</v>
      </c>
    </row>
    <row r="35" spans="1:8" s="20" customFormat="1" ht="12.75">
      <c r="A35" s="17" t="s">
        <v>24</v>
      </c>
      <c r="B35" s="18">
        <f>SUM(B36:B38)</f>
        <v>157155.5</v>
      </c>
      <c r="C35" s="18">
        <f>SUM(C36:C38)</f>
        <v>565830.4</v>
      </c>
      <c r="D35" s="18">
        <f>SUM(D36:D38)</f>
        <v>233151.41</v>
      </c>
      <c r="E35" s="19">
        <f t="shared" si="0"/>
        <v>1.4835714308439731</v>
      </c>
      <c r="F35" s="19">
        <f t="shared" si="1"/>
        <v>0.4120517561445974</v>
      </c>
      <c r="G35" s="18">
        <f>SUM(G36:G38)</f>
        <v>57263.399999999994</v>
      </c>
      <c r="H35" s="18">
        <f>SUM(H36:H38)</f>
        <v>57266.7</v>
      </c>
    </row>
    <row r="36" spans="1:8" ht="12.75">
      <c r="A36" s="5" t="s">
        <v>25</v>
      </c>
      <c r="B36" s="10">
        <v>35107.5</v>
      </c>
      <c r="C36" s="10">
        <v>265099.7</v>
      </c>
      <c r="D36" s="10">
        <v>18387.11</v>
      </c>
      <c r="E36" s="11">
        <f t="shared" si="0"/>
        <v>0.5237373780531226</v>
      </c>
      <c r="F36" s="11">
        <f t="shared" si="1"/>
        <v>0.06935922598177215</v>
      </c>
      <c r="G36" s="10">
        <v>10943.8</v>
      </c>
      <c r="H36" s="10">
        <v>10947.1</v>
      </c>
    </row>
    <row r="37" spans="1:8" ht="12.75">
      <c r="A37" s="5" t="s">
        <v>26</v>
      </c>
      <c r="B37" s="10">
        <v>41996.5</v>
      </c>
      <c r="C37" s="10">
        <v>212691.9</v>
      </c>
      <c r="D37" s="10">
        <v>139976.7</v>
      </c>
      <c r="E37" s="11">
        <f t="shared" si="0"/>
        <v>3.3330563261224153</v>
      </c>
      <c r="F37" s="11">
        <f t="shared" si="1"/>
        <v>0.6581195616758326</v>
      </c>
      <c r="G37" s="10">
        <v>340</v>
      </c>
      <c r="H37" s="10">
        <v>340</v>
      </c>
    </row>
    <row r="38" spans="1:8" ht="12.75">
      <c r="A38" s="5" t="s">
        <v>27</v>
      </c>
      <c r="B38" s="10">
        <v>80051.5</v>
      </c>
      <c r="C38" s="10">
        <v>88038.8</v>
      </c>
      <c r="D38" s="10">
        <v>74787.6</v>
      </c>
      <c r="E38" s="19">
        <f t="shared" si="0"/>
        <v>0.9342435806949277</v>
      </c>
      <c r="F38" s="19">
        <f t="shared" si="1"/>
        <v>0.8494845454504151</v>
      </c>
      <c r="G38" s="10">
        <v>45979.6</v>
      </c>
      <c r="H38" s="40">
        <v>45979.6</v>
      </c>
    </row>
    <row r="39" spans="1:8" ht="20.25" hidden="1">
      <c r="A39" s="5" t="s">
        <v>28</v>
      </c>
      <c r="B39" s="5"/>
      <c r="C39" s="10"/>
      <c r="D39" s="10"/>
      <c r="E39" s="19" t="e">
        <f t="shared" si="0"/>
        <v>#DIV/0!</v>
      </c>
      <c r="F39" s="19" t="e">
        <f t="shared" si="1"/>
        <v>#DIV/0!</v>
      </c>
      <c r="G39" s="10"/>
      <c r="H39" s="24"/>
    </row>
    <row r="40" spans="1:8" s="20" customFormat="1" ht="12.75">
      <c r="A40" s="17" t="s">
        <v>29</v>
      </c>
      <c r="B40" s="18">
        <f>SUM(B43)</f>
        <v>1699.8</v>
      </c>
      <c r="C40" s="18">
        <f>SUM(C43)</f>
        <v>14817.7</v>
      </c>
      <c r="D40" s="18">
        <f>SUM(D43)</f>
        <v>54321.2</v>
      </c>
      <c r="E40" s="19">
        <f t="shared" si="0"/>
        <v>31.957406753735732</v>
      </c>
      <c r="F40" s="19">
        <f t="shared" si="1"/>
        <v>3.6659670529164443</v>
      </c>
      <c r="G40" s="18">
        <f>SUM(G43)</f>
        <v>792</v>
      </c>
      <c r="H40" s="18">
        <f>SUM(H43)</f>
        <v>792</v>
      </c>
    </row>
    <row r="41" spans="1:8" ht="20.25" hidden="1">
      <c r="A41" s="5" t="s">
        <v>30</v>
      </c>
      <c r="B41" s="5"/>
      <c r="C41" s="10"/>
      <c r="D41" s="10"/>
      <c r="E41" s="19" t="e">
        <f t="shared" si="0"/>
        <v>#DIV/0!</v>
      </c>
      <c r="F41" s="19" t="e">
        <f t="shared" si="1"/>
        <v>#DIV/0!</v>
      </c>
      <c r="G41" s="10"/>
      <c r="H41" s="24"/>
    </row>
    <row r="42" spans="1:8" ht="20.25" hidden="1">
      <c r="A42" s="5" t="s">
        <v>67</v>
      </c>
      <c r="B42" s="5"/>
      <c r="C42" s="10"/>
      <c r="D42" s="10"/>
      <c r="E42" s="19" t="e">
        <f t="shared" si="0"/>
        <v>#DIV/0!</v>
      </c>
      <c r="F42" s="19" t="e">
        <f t="shared" si="1"/>
        <v>#DIV/0!</v>
      </c>
      <c r="G42" s="10"/>
      <c r="H42" s="24"/>
    </row>
    <row r="43" spans="1:8" ht="12.75">
      <c r="A43" s="5" t="s">
        <v>31</v>
      </c>
      <c r="B43" s="10">
        <v>1699.8</v>
      </c>
      <c r="C43" s="10">
        <v>14817.7</v>
      </c>
      <c r="D43" s="10">
        <v>54321.2</v>
      </c>
      <c r="E43" s="11">
        <f t="shared" si="0"/>
        <v>31.957406753735732</v>
      </c>
      <c r="F43" s="11">
        <f t="shared" si="1"/>
        <v>3.6659670529164443</v>
      </c>
      <c r="G43" s="10">
        <v>792</v>
      </c>
      <c r="H43" s="10">
        <v>792</v>
      </c>
    </row>
    <row r="44" spans="1:8" s="20" customFormat="1" ht="12.75">
      <c r="A44" s="17" t="s">
        <v>32</v>
      </c>
      <c r="B44" s="18">
        <f>SUM(B45:B50)</f>
        <v>721192.4000000001</v>
      </c>
      <c r="C44" s="18">
        <f>SUM(C45:C50)</f>
        <v>730839.1</v>
      </c>
      <c r="D44" s="18">
        <f>SUM(D45:D50)</f>
        <v>740318</v>
      </c>
      <c r="E44" s="19">
        <f t="shared" si="0"/>
        <v>1.0265194142367555</v>
      </c>
      <c r="F44" s="19">
        <f t="shared" si="1"/>
        <v>1.0129698862581382</v>
      </c>
      <c r="G44" s="18">
        <f>SUM(G45:G50)</f>
        <v>727715.1</v>
      </c>
      <c r="H44" s="18">
        <f>SUM(H45:H50)</f>
        <v>748968.2999999999</v>
      </c>
    </row>
    <row r="45" spans="1:8" ht="12.75">
      <c r="A45" s="5" t="s">
        <v>33</v>
      </c>
      <c r="B45" s="10">
        <v>221646.8</v>
      </c>
      <c r="C45" s="10">
        <v>206376.7</v>
      </c>
      <c r="D45" s="10">
        <v>219643.7</v>
      </c>
      <c r="E45" s="11">
        <f t="shared" si="0"/>
        <v>0.9909626486824986</v>
      </c>
      <c r="F45" s="11">
        <f t="shared" si="1"/>
        <v>1.064285357794751</v>
      </c>
      <c r="G45" s="10">
        <v>222386.4</v>
      </c>
      <c r="H45" s="10">
        <v>232450.5</v>
      </c>
    </row>
    <row r="46" spans="1:8" ht="12.75">
      <c r="A46" s="5" t="s">
        <v>34</v>
      </c>
      <c r="B46" s="10">
        <v>385063.7</v>
      </c>
      <c r="C46" s="10">
        <v>377833.8</v>
      </c>
      <c r="D46" s="10">
        <v>384448.7</v>
      </c>
      <c r="E46" s="11">
        <f t="shared" si="0"/>
        <v>0.998402861656396</v>
      </c>
      <c r="F46" s="11">
        <f t="shared" si="1"/>
        <v>1.0175074331624117</v>
      </c>
      <c r="G46" s="10">
        <v>374155.5</v>
      </c>
      <c r="H46" s="10">
        <v>385344.6</v>
      </c>
    </row>
    <row r="47" spans="1:8" ht="12.75">
      <c r="A47" s="5" t="s">
        <v>74</v>
      </c>
      <c r="B47" s="10">
        <v>42652.3</v>
      </c>
      <c r="C47" s="10">
        <v>52947.4</v>
      </c>
      <c r="D47" s="10">
        <v>50924.4</v>
      </c>
      <c r="E47" s="11">
        <f>D47/B47</f>
        <v>1.1939426478759645</v>
      </c>
      <c r="F47" s="11">
        <f>D47/C47</f>
        <v>0.9617922693087857</v>
      </c>
      <c r="G47" s="10">
        <v>47802.7</v>
      </c>
      <c r="H47" s="10">
        <v>47802.7</v>
      </c>
    </row>
    <row r="48" spans="1:8" ht="20.25" hidden="1">
      <c r="A48" s="5" t="s">
        <v>35</v>
      </c>
      <c r="B48" s="5"/>
      <c r="C48" s="10"/>
      <c r="D48" s="10"/>
      <c r="E48" s="11" t="e">
        <f t="shared" si="0"/>
        <v>#DIV/0!</v>
      </c>
      <c r="F48" s="11" t="e">
        <f t="shared" si="1"/>
        <v>#DIV/0!</v>
      </c>
      <c r="G48" s="10"/>
      <c r="H48" s="10"/>
    </row>
    <row r="49" spans="1:8" ht="12.75">
      <c r="A49" s="5" t="s">
        <v>73</v>
      </c>
      <c r="B49" s="10">
        <v>2770.8</v>
      </c>
      <c r="C49" s="10">
        <v>7687.6</v>
      </c>
      <c r="D49" s="10">
        <v>10223.7</v>
      </c>
      <c r="E49" s="11">
        <f t="shared" si="0"/>
        <v>3.6898007795582504</v>
      </c>
      <c r="F49" s="11">
        <f t="shared" si="1"/>
        <v>1.3298948956761538</v>
      </c>
      <c r="G49" s="10">
        <v>11023.8</v>
      </c>
      <c r="H49" s="10">
        <v>11023.8</v>
      </c>
    </row>
    <row r="50" spans="1:8" ht="12.75">
      <c r="A50" s="5" t="s">
        <v>36</v>
      </c>
      <c r="B50" s="10">
        <v>69058.8</v>
      </c>
      <c r="C50" s="10">
        <v>85993.6</v>
      </c>
      <c r="D50" s="10">
        <v>75077.5</v>
      </c>
      <c r="E50" s="11">
        <f t="shared" si="0"/>
        <v>1.0871532664917432</v>
      </c>
      <c r="F50" s="11">
        <f t="shared" si="1"/>
        <v>0.8730591578908197</v>
      </c>
      <c r="G50" s="10">
        <v>72346.7</v>
      </c>
      <c r="H50" s="10">
        <v>72346.7</v>
      </c>
    </row>
    <row r="51" spans="1:8" s="20" customFormat="1" ht="12.75">
      <c r="A51" s="17" t="s">
        <v>37</v>
      </c>
      <c r="B51" s="18">
        <f>SUM(B52:B53)</f>
        <v>184699.5</v>
      </c>
      <c r="C51" s="18">
        <f>SUM(C52:C53)</f>
        <v>200571.6</v>
      </c>
      <c r="D51" s="18">
        <f>SUM(D52:D53)</f>
        <v>207793.8</v>
      </c>
      <c r="E51" s="19">
        <f t="shared" si="0"/>
        <v>1.1250371549462774</v>
      </c>
      <c r="F51" s="19">
        <f t="shared" si="1"/>
        <v>1.0360080888819752</v>
      </c>
      <c r="G51" s="18">
        <f>SUM(G52:G53)</f>
        <v>118293</v>
      </c>
      <c r="H51" s="18">
        <f>SUM(H52:H53)</f>
        <v>117362.7</v>
      </c>
    </row>
    <row r="52" spans="1:8" ht="12.75">
      <c r="A52" s="5" t="s">
        <v>38</v>
      </c>
      <c r="B52" s="10">
        <v>184699.5</v>
      </c>
      <c r="C52" s="10">
        <v>200571.6</v>
      </c>
      <c r="D52" s="10">
        <v>207793.8</v>
      </c>
      <c r="E52" s="11">
        <f t="shared" si="0"/>
        <v>1.1250371549462774</v>
      </c>
      <c r="F52" s="11">
        <f t="shared" si="1"/>
        <v>1.0360080888819752</v>
      </c>
      <c r="G52" s="10">
        <v>118293</v>
      </c>
      <c r="H52" s="10">
        <v>117362.7</v>
      </c>
    </row>
    <row r="53" spans="1:8" ht="12.75" hidden="1">
      <c r="A53" s="5" t="s">
        <v>39</v>
      </c>
      <c r="B53" s="10">
        <v>0</v>
      </c>
      <c r="C53" s="10">
        <v>0</v>
      </c>
      <c r="D53" s="10"/>
      <c r="E53" s="11" t="e">
        <f t="shared" si="0"/>
        <v>#DIV/0!</v>
      </c>
      <c r="F53" s="11">
        <v>0</v>
      </c>
      <c r="G53" s="10">
        <v>0</v>
      </c>
      <c r="H53" s="10">
        <v>0</v>
      </c>
    </row>
    <row r="54" spans="1:8" s="20" customFormat="1" ht="12.75">
      <c r="A54" s="17" t="s">
        <v>40</v>
      </c>
      <c r="B54" s="18">
        <f>SUM(B61:B62)</f>
        <v>500.2</v>
      </c>
      <c r="C54" s="18">
        <f>SUM(C61:C62)</f>
        <v>1073.2</v>
      </c>
      <c r="D54" s="18">
        <f>SUM(D61:D62)</f>
        <v>1436</v>
      </c>
      <c r="E54" s="19">
        <f t="shared" si="0"/>
        <v>2.8708516593362656</v>
      </c>
      <c r="F54" s="19">
        <f t="shared" si="1"/>
        <v>1.3380544166977264</v>
      </c>
      <c r="G54" s="18">
        <f>SUM(G61:G62)</f>
        <v>1436</v>
      </c>
      <c r="H54" s="18">
        <f>SUM(H61:H62)</f>
        <v>1436</v>
      </c>
    </row>
    <row r="55" spans="1:8" ht="12.75" hidden="1">
      <c r="A55" s="5" t="s">
        <v>41</v>
      </c>
      <c r="B55" s="5"/>
      <c r="C55" s="10"/>
      <c r="D55" s="10"/>
      <c r="E55" s="19" t="e">
        <f t="shared" si="0"/>
        <v>#DIV/0!</v>
      </c>
      <c r="F55" s="19" t="e">
        <f t="shared" si="1"/>
        <v>#DIV/0!</v>
      </c>
      <c r="G55" s="10"/>
      <c r="H55" s="24"/>
    </row>
    <row r="56" spans="1:8" ht="12.75" hidden="1">
      <c r="A56" s="5" t="s">
        <v>42</v>
      </c>
      <c r="B56" s="5"/>
      <c r="C56" s="10"/>
      <c r="D56" s="10"/>
      <c r="E56" s="19" t="e">
        <f t="shared" si="0"/>
        <v>#DIV/0!</v>
      </c>
      <c r="F56" s="19" t="e">
        <f t="shared" si="1"/>
        <v>#DIV/0!</v>
      </c>
      <c r="G56" s="10"/>
      <c r="H56" s="24"/>
    </row>
    <row r="57" spans="1:8" ht="12.75" hidden="1">
      <c r="A57" s="5" t="s">
        <v>43</v>
      </c>
      <c r="B57" s="5"/>
      <c r="C57" s="10"/>
      <c r="D57" s="10"/>
      <c r="E57" s="19" t="e">
        <f t="shared" si="0"/>
        <v>#DIV/0!</v>
      </c>
      <c r="F57" s="19" t="e">
        <f t="shared" si="1"/>
        <v>#DIV/0!</v>
      </c>
      <c r="G57" s="10"/>
      <c r="H57" s="24"/>
    </row>
    <row r="58" spans="1:8" ht="12.75" hidden="1">
      <c r="A58" s="5" t="s">
        <v>44</v>
      </c>
      <c r="B58" s="5"/>
      <c r="C58" s="10"/>
      <c r="D58" s="10"/>
      <c r="E58" s="19" t="e">
        <f t="shared" si="0"/>
        <v>#DIV/0!</v>
      </c>
      <c r="F58" s="19" t="e">
        <f t="shared" si="1"/>
        <v>#DIV/0!</v>
      </c>
      <c r="G58" s="10"/>
      <c r="H58" s="24"/>
    </row>
    <row r="59" spans="1:8" ht="12.75" hidden="1">
      <c r="A59" s="5" t="s">
        <v>45</v>
      </c>
      <c r="B59" s="5"/>
      <c r="C59" s="10"/>
      <c r="D59" s="10"/>
      <c r="E59" s="19" t="e">
        <f t="shared" si="0"/>
        <v>#DIV/0!</v>
      </c>
      <c r="F59" s="19" t="e">
        <f t="shared" si="1"/>
        <v>#DIV/0!</v>
      </c>
      <c r="G59" s="10"/>
      <c r="H59" s="24"/>
    </row>
    <row r="60" spans="1:8" ht="20.25" hidden="1">
      <c r="A60" s="5" t="s">
        <v>46</v>
      </c>
      <c r="B60" s="5"/>
      <c r="C60" s="10"/>
      <c r="D60" s="10"/>
      <c r="E60" s="19" t="e">
        <f t="shared" si="0"/>
        <v>#DIV/0!</v>
      </c>
      <c r="F60" s="19" t="e">
        <f t="shared" si="1"/>
        <v>#DIV/0!</v>
      </c>
      <c r="G60" s="10"/>
      <c r="H60" s="24"/>
    </row>
    <row r="61" spans="1:8" ht="12.75">
      <c r="A61" s="5" t="s">
        <v>47</v>
      </c>
      <c r="B61" s="10">
        <v>160.2</v>
      </c>
      <c r="C61" s="10">
        <v>241.2</v>
      </c>
      <c r="D61" s="10">
        <v>372</v>
      </c>
      <c r="E61" s="11">
        <v>0</v>
      </c>
      <c r="F61" s="11">
        <f t="shared" si="1"/>
        <v>1.5422885572139304</v>
      </c>
      <c r="G61" s="10">
        <v>372</v>
      </c>
      <c r="H61" s="10">
        <v>372</v>
      </c>
    </row>
    <row r="62" spans="1:8" ht="12.75">
      <c r="A62" s="5" t="s">
        <v>48</v>
      </c>
      <c r="B62" s="10">
        <v>340</v>
      </c>
      <c r="C62" s="10">
        <v>832</v>
      </c>
      <c r="D62" s="10">
        <v>1064</v>
      </c>
      <c r="E62" s="11">
        <f t="shared" si="0"/>
        <v>3.1294117647058823</v>
      </c>
      <c r="F62" s="11">
        <f t="shared" si="1"/>
        <v>1.2788461538461537</v>
      </c>
      <c r="G62" s="10">
        <v>1064</v>
      </c>
      <c r="H62" s="10">
        <v>1064</v>
      </c>
    </row>
    <row r="63" spans="1:8" s="20" customFormat="1" ht="12.75">
      <c r="A63" s="17" t="s">
        <v>49</v>
      </c>
      <c r="B63" s="18">
        <f>SUM(B64:B68)</f>
        <v>37705.5</v>
      </c>
      <c r="C63" s="18">
        <f>SUM(C64:C68)</f>
        <v>42533.3</v>
      </c>
      <c r="D63" s="18">
        <f>SUM(D64:D68)</f>
        <v>18393.9</v>
      </c>
      <c r="E63" s="19">
        <f t="shared" si="0"/>
        <v>0.4878306878306879</v>
      </c>
      <c r="F63" s="19">
        <f t="shared" si="1"/>
        <v>0.43245880286740035</v>
      </c>
      <c r="G63" s="18">
        <f>SUM(G64:G68)</f>
        <v>18384.2</v>
      </c>
      <c r="H63" s="18">
        <f>SUM(H64:H68)</f>
        <v>18358.7</v>
      </c>
    </row>
    <row r="64" spans="1:8" ht="12.75">
      <c r="A64" s="5" t="s">
        <v>50</v>
      </c>
      <c r="B64" s="10">
        <v>11812.6</v>
      </c>
      <c r="C64" s="10">
        <v>12491.6</v>
      </c>
      <c r="D64" s="10">
        <v>12682</v>
      </c>
      <c r="E64" s="11">
        <f t="shared" si="0"/>
        <v>1.0735993769364915</v>
      </c>
      <c r="F64" s="11">
        <f t="shared" si="1"/>
        <v>1.015242242787153</v>
      </c>
      <c r="G64" s="10">
        <v>12682</v>
      </c>
      <c r="H64" s="10">
        <v>12682</v>
      </c>
    </row>
    <row r="65" spans="1:8" ht="12.75" hidden="1">
      <c r="A65" s="5" t="s">
        <v>51</v>
      </c>
      <c r="B65" s="10"/>
      <c r="C65" s="10"/>
      <c r="D65" s="10"/>
      <c r="E65" s="11"/>
      <c r="F65" s="11"/>
      <c r="G65" s="10"/>
      <c r="H65" s="24"/>
    </row>
    <row r="66" spans="1:8" ht="12.75">
      <c r="A66" s="5" t="s">
        <v>52</v>
      </c>
      <c r="B66" s="10">
        <v>6047.3</v>
      </c>
      <c r="C66" s="10">
        <v>24839.7</v>
      </c>
      <c r="D66" s="10">
        <v>4911.9</v>
      </c>
      <c r="E66" s="11">
        <f t="shared" si="0"/>
        <v>0.8122467878226646</v>
      </c>
      <c r="F66" s="11">
        <f t="shared" si="1"/>
        <v>0.19774393410548435</v>
      </c>
      <c r="G66" s="10">
        <v>4902.2</v>
      </c>
      <c r="H66" s="10">
        <v>4876.7</v>
      </c>
    </row>
    <row r="67" spans="1:8" ht="12.75">
      <c r="A67" s="5" t="s">
        <v>53</v>
      </c>
      <c r="B67" s="10">
        <v>4543.9</v>
      </c>
      <c r="C67" s="10">
        <v>0</v>
      </c>
      <c r="D67" s="10">
        <v>0</v>
      </c>
      <c r="E67" s="11">
        <f t="shared" si="0"/>
        <v>0</v>
      </c>
      <c r="F67" s="11" t="e">
        <f t="shared" si="1"/>
        <v>#DIV/0!</v>
      </c>
      <c r="G67" s="10">
        <v>0</v>
      </c>
      <c r="H67" s="10">
        <v>0</v>
      </c>
    </row>
    <row r="68" spans="1:8" ht="12.75">
      <c r="A68" s="5" t="s">
        <v>54</v>
      </c>
      <c r="B68" s="10">
        <v>15301.7</v>
      </c>
      <c r="C68" s="10">
        <v>5202</v>
      </c>
      <c r="D68" s="10">
        <v>800</v>
      </c>
      <c r="E68" s="11">
        <v>0</v>
      </c>
      <c r="F68" s="11">
        <f t="shared" si="1"/>
        <v>0.15378700499807765</v>
      </c>
      <c r="G68" s="10">
        <v>800</v>
      </c>
      <c r="H68" s="10">
        <v>800</v>
      </c>
    </row>
    <row r="69" spans="1:8" s="20" customFormat="1" ht="12.75">
      <c r="A69" s="17" t="s">
        <v>55</v>
      </c>
      <c r="B69" s="18">
        <f>SUM(B70:B71)</f>
        <v>92149.7</v>
      </c>
      <c r="C69" s="18">
        <f>SUM(C70:C71)</f>
        <v>185529</v>
      </c>
      <c r="D69" s="18">
        <f>SUM(D70:D71)</f>
        <v>92364.2</v>
      </c>
      <c r="E69" s="19">
        <f t="shared" si="0"/>
        <v>1.0023277341109087</v>
      </c>
      <c r="F69" s="19">
        <f t="shared" si="1"/>
        <v>0.49784238582647455</v>
      </c>
      <c r="G69" s="18">
        <f>SUM(G70:G71)</f>
        <v>71644.2</v>
      </c>
      <c r="H69" s="18">
        <f>SUM(H70:H71)</f>
        <v>70784.2</v>
      </c>
    </row>
    <row r="70" spans="1:8" ht="12.75">
      <c r="A70" s="5" t="s">
        <v>56</v>
      </c>
      <c r="B70" s="10">
        <v>88117.5</v>
      </c>
      <c r="C70" s="10">
        <v>124903.4</v>
      </c>
      <c r="D70" s="10">
        <v>91237.4</v>
      </c>
      <c r="E70" s="11">
        <f t="shared" si="0"/>
        <v>1.0354061338553635</v>
      </c>
      <c r="F70" s="11">
        <f t="shared" si="1"/>
        <v>0.7304637023491755</v>
      </c>
      <c r="G70" s="10">
        <v>70517.4</v>
      </c>
      <c r="H70" s="10">
        <v>69657.4</v>
      </c>
    </row>
    <row r="71" spans="1:8" ht="12.75">
      <c r="A71" s="5" t="s">
        <v>57</v>
      </c>
      <c r="B71" s="10">
        <v>4032.2</v>
      </c>
      <c r="C71" s="10">
        <v>60625.6</v>
      </c>
      <c r="D71" s="10">
        <v>1126.8</v>
      </c>
      <c r="E71" s="11">
        <f t="shared" si="0"/>
        <v>0.2794504240861068</v>
      </c>
      <c r="F71" s="11">
        <f t="shared" si="1"/>
        <v>0.01858620780660315</v>
      </c>
      <c r="G71" s="10">
        <v>1126.8</v>
      </c>
      <c r="H71" s="10">
        <v>1126.8</v>
      </c>
    </row>
    <row r="72" spans="1:8" ht="12.75" hidden="1">
      <c r="A72" s="5" t="s">
        <v>58</v>
      </c>
      <c r="B72" s="10"/>
      <c r="C72" s="10"/>
      <c r="D72" s="10"/>
      <c r="E72" s="19" t="e">
        <f t="shared" si="0"/>
        <v>#DIV/0!</v>
      </c>
      <c r="F72" s="19" t="e">
        <f t="shared" si="1"/>
        <v>#DIV/0!</v>
      </c>
      <c r="G72" s="10"/>
      <c r="H72" s="24"/>
    </row>
    <row r="73" spans="1:8" ht="12.75" hidden="1">
      <c r="A73" s="5" t="s">
        <v>59</v>
      </c>
      <c r="B73" s="10"/>
      <c r="C73" s="10"/>
      <c r="D73" s="10"/>
      <c r="E73" s="19" t="e">
        <f aca="true" t="shared" si="2" ref="E73:E79">D73/B73</f>
        <v>#DIV/0!</v>
      </c>
      <c r="F73" s="19" t="e">
        <f aca="true" t="shared" si="3" ref="F73:F83">D73/C73</f>
        <v>#DIV/0!</v>
      </c>
      <c r="G73" s="10"/>
      <c r="H73" s="24"/>
    </row>
    <row r="74" spans="1:8" s="20" customFormat="1" ht="12.75">
      <c r="A74" s="17" t="s">
        <v>60</v>
      </c>
      <c r="B74" s="18">
        <f>SUM(B75)</f>
        <v>1972.4</v>
      </c>
      <c r="C74" s="18">
        <f>SUM(C75)</f>
        <v>2432</v>
      </c>
      <c r="D74" s="18">
        <f>SUM(D75)</f>
        <v>2773.6</v>
      </c>
      <c r="E74" s="19">
        <f t="shared" si="2"/>
        <v>1.4062056378016627</v>
      </c>
      <c r="F74" s="19">
        <f t="shared" si="3"/>
        <v>1.1404605263157894</v>
      </c>
      <c r="G74" s="18">
        <f>SUM(G75)</f>
        <v>2773.6</v>
      </c>
      <c r="H74" s="18">
        <f>SUM(H75)</f>
        <v>2773.6</v>
      </c>
    </row>
    <row r="75" spans="1:8" ht="12.75">
      <c r="A75" s="5" t="s">
        <v>70</v>
      </c>
      <c r="B75" s="10">
        <v>1972.4</v>
      </c>
      <c r="C75" s="10">
        <v>2432</v>
      </c>
      <c r="D75" s="10">
        <v>2773.6</v>
      </c>
      <c r="E75" s="11">
        <f t="shared" si="2"/>
        <v>1.4062056378016627</v>
      </c>
      <c r="F75" s="11">
        <f t="shared" si="3"/>
        <v>1.1404605263157894</v>
      </c>
      <c r="G75" s="10">
        <v>2773.6</v>
      </c>
      <c r="H75" s="10">
        <v>2773.6</v>
      </c>
    </row>
    <row r="76" spans="1:8" s="20" customFormat="1" ht="21" customHeight="1">
      <c r="A76" s="17" t="s">
        <v>61</v>
      </c>
      <c r="B76" s="18">
        <f>SUM(B77)</f>
        <v>0</v>
      </c>
      <c r="C76" s="18">
        <f>SUM(C77)</f>
        <v>0</v>
      </c>
      <c r="D76" s="18">
        <f>SUM(D77)</f>
        <v>217.5</v>
      </c>
      <c r="E76" s="19">
        <v>0</v>
      </c>
      <c r="F76" s="19">
        <v>0</v>
      </c>
      <c r="G76" s="18">
        <f>SUM(G77)</f>
        <v>0</v>
      </c>
      <c r="H76" s="18">
        <f>SUM(H77)</f>
        <v>0</v>
      </c>
    </row>
    <row r="77" spans="1:8" ht="21.75" customHeight="1">
      <c r="A77" s="5" t="s">
        <v>62</v>
      </c>
      <c r="B77" s="10">
        <v>0</v>
      </c>
      <c r="C77" s="10">
        <v>0</v>
      </c>
      <c r="D77" s="10">
        <v>217.5</v>
      </c>
      <c r="E77" s="11">
        <v>0</v>
      </c>
      <c r="F77" s="11">
        <v>0</v>
      </c>
      <c r="G77" s="10">
        <v>0</v>
      </c>
      <c r="H77" s="10">
        <v>0</v>
      </c>
    </row>
    <row r="78" spans="1:8" s="20" customFormat="1" ht="32.25" customHeight="1">
      <c r="A78" s="17" t="s">
        <v>68</v>
      </c>
      <c r="B78" s="18">
        <f>SUM(B79:B81)</f>
        <v>0</v>
      </c>
      <c r="C78" s="18">
        <f>SUM(C79:C81)</f>
        <v>0</v>
      </c>
      <c r="D78" s="18">
        <f>SUM(D79:D81)</f>
        <v>0</v>
      </c>
      <c r="E78" s="19" t="e">
        <f>D78/B78</f>
        <v>#DIV/0!</v>
      </c>
      <c r="F78" s="19" t="e">
        <f t="shared" si="3"/>
        <v>#DIV/0!</v>
      </c>
      <c r="G78" s="18">
        <f>SUM(G79:G81)</f>
        <v>0</v>
      </c>
      <c r="H78" s="18">
        <f>SUM(H79:H81)</f>
        <v>0</v>
      </c>
    </row>
    <row r="79" spans="1:8" ht="31.5" customHeight="1">
      <c r="A79" s="5" t="s">
        <v>63</v>
      </c>
      <c r="B79" s="10">
        <v>0</v>
      </c>
      <c r="C79" s="10">
        <v>0</v>
      </c>
      <c r="D79" s="10">
        <v>0</v>
      </c>
      <c r="E79" s="11" t="e">
        <f t="shared" si="2"/>
        <v>#DIV/0!</v>
      </c>
      <c r="F79" s="11" t="e">
        <f t="shared" si="3"/>
        <v>#DIV/0!</v>
      </c>
      <c r="G79" s="10">
        <v>0</v>
      </c>
      <c r="H79" s="10">
        <v>0</v>
      </c>
    </row>
    <row r="80" spans="1:8" ht="12.75">
      <c r="A80" s="5" t="s">
        <v>64</v>
      </c>
      <c r="B80" s="10">
        <v>0</v>
      </c>
      <c r="C80" s="10">
        <v>0</v>
      </c>
      <c r="D80" s="10">
        <v>0</v>
      </c>
      <c r="E80" s="11">
        <v>0</v>
      </c>
      <c r="F80" s="11">
        <v>0</v>
      </c>
      <c r="G80" s="10">
        <v>0</v>
      </c>
      <c r="H80" s="10">
        <v>0</v>
      </c>
    </row>
    <row r="81" spans="1:8" ht="12.75">
      <c r="A81" s="5" t="s">
        <v>65</v>
      </c>
      <c r="B81" s="10">
        <v>0</v>
      </c>
      <c r="C81" s="10">
        <v>0</v>
      </c>
      <c r="D81" s="10">
        <v>0</v>
      </c>
      <c r="E81" s="11">
        <v>0</v>
      </c>
      <c r="F81" s="19">
        <v>0</v>
      </c>
      <c r="G81" s="10">
        <v>0</v>
      </c>
      <c r="H81" s="10">
        <v>0</v>
      </c>
    </row>
    <row r="82" spans="1:8" ht="12" customHeight="1" thickBot="1">
      <c r="A82" s="33" t="s">
        <v>75</v>
      </c>
      <c r="B82" s="38" t="s">
        <v>76</v>
      </c>
      <c r="C82" s="10" t="s">
        <v>76</v>
      </c>
      <c r="D82" s="10" t="s">
        <v>76</v>
      </c>
      <c r="E82" s="11">
        <v>0</v>
      </c>
      <c r="F82" s="19">
        <v>0</v>
      </c>
      <c r="G82" s="18">
        <v>18800</v>
      </c>
      <c r="H82" s="32">
        <v>38300</v>
      </c>
    </row>
    <row r="83" spans="1:8" ht="21" hidden="1" thickBot="1">
      <c r="A83" s="23" t="s">
        <v>66</v>
      </c>
      <c r="B83" s="31"/>
      <c r="C83" s="10"/>
      <c r="D83" s="10"/>
      <c r="E83" s="12"/>
      <c r="F83" s="19" t="e">
        <f t="shared" si="3"/>
        <v>#DIV/0!</v>
      </c>
      <c r="G83" s="29"/>
      <c r="H83" s="30"/>
    </row>
    <row r="84" spans="1:7" ht="12.75">
      <c r="A84" s="6"/>
      <c r="B84" s="6"/>
      <c r="C84" s="13"/>
      <c r="D84" s="13"/>
      <c r="E84" s="14"/>
      <c r="F84" s="13"/>
      <c r="G84" s="14"/>
    </row>
  </sheetData>
  <sheetProtection/>
  <mergeCells count="1">
    <mergeCell ref="A1:H1"/>
  </mergeCells>
  <printOptions/>
  <pageMargins left="0.7086614173228347" right="0.31496062992125984" top="0.7480314960629921" bottom="0.748031496062992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Лихоманова</dc:creator>
  <cp:keywords/>
  <dc:description/>
  <cp:lastModifiedBy>Кознова Анна Александровна</cp:lastModifiedBy>
  <cp:lastPrinted>2023-11-22T10:17:09Z</cp:lastPrinted>
  <dcterms:created xsi:type="dcterms:W3CDTF">2016-09-09T11:17:58Z</dcterms:created>
  <dcterms:modified xsi:type="dcterms:W3CDTF">2023-11-27T08:39:09Z</dcterms:modified>
  <cp:category/>
  <cp:version/>
  <cp:contentType/>
  <cp:contentStatus/>
</cp:coreProperties>
</file>